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6480" yWindow="620" windowWidth="30600" windowHeight="21680"/>
  </bookViews>
  <sheets>
    <sheet name="Kostenvergleich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" i="1" l="1"/>
  <c r="C8" i="1"/>
  <c r="D8" i="1"/>
  <c r="E8" i="1"/>
  <c r="H8" i="1"/>
  <c r="I8" i="1"/>
  <c r="J8" i="1"/>
  <c r="H9" i="1"/>
  <c r="C9" i="1"/>
  <c r="G8" i="1"/>
  <c r="B9" i="1"/>
  <c r="D9" i="1"/>
  <c r="E9" i="1"/>
  <c r="G9" i="1"/>
  <c r="I9" i="1"/>
  <c r="J9" i="1"/>
  <c r="H10" i="1"/>
  <c r="C10" i="1"/>
  <c r="B10" i="1"/>
  <c r="D10" i="1"/>
  <c r="E10" i="1"/>
  <c r="G10" i="1"/>
  <c r="I10" i="1"/>
  <c r="J10" i="1"/>
  <c r="H11" i="1"/>
  <c r="C11" i="1"/>
  <c r="B11" i="1"/>
  <c r="D11" i="1"/>
  <c r="E11" i="1"/>
  <c r="G11" i="1"/>
  <c r="I11" i="1"/>
  <c r="J11" i="1"/>
  <c r="H12" i="1"/>
  <c r="C12" i="1"/>
  <c r="B12" i="1"/>
  <c r="D12" i="1"/>
  <c r="E12" i="1"/>
  <c r="G12" i="1"/>
  <c r="I12" i="1"/>
  <c r="J12" i="1"/>
  <c r="H13" i="1"/>
  <c r="C13" i="1"/>
  <c r="B13" i="1"/>
  <c r="D13" i="1"/>
  <c r="E13" i="1"/>
  <c r="C14" i="1"/>
  <c r="G13" i="1"/>
  <c r="I13" i="1"/>
  <c r="J13" i="1"/>
  <c r="H14" i="1"/>
  <c r="G14" i="1"/>
  <c r="I14" i="1"/>
  <c r="J14" i="1"/>
  <c r="H15" i="1"/>
  <c r="B14" i="1"/>
  <c r="D14" i="1"/>
  <c r="E14" i="1"/>
  <c r="C15" i="1"/>
  <c r="B15" i="1"/>
  <c r="D15" i="1"/>
  <c r="E15" i="1"/>
  <c r="C16" i="1"/>
  <c r="G15" i="1"/>
  <c r="I15" i="1"/>
  <c r="J15" i="1"/>
  <c r="H16" i="1"/>
  <c r="G16" i="1"/>
  <c r="I16" i="1"/>
  <c r="J16" i="1"/>
  <c r="H17" i="1"/>
  <c r="B16" i="1"/>
  <c r="D16" i="1"/>
  <c r="E16" i="1"/>
  <c r="C17" i="1"/>
  <c r="G17" i="1"/>
  <c r="I17" i="1"/>
  <c r="J17" i="1"/>
  <c r="H18" i="1"/>
  <c r="B17" i="1"/>
  <c r="D17" i="1"/>
  <c r="E17" i="1"/>
  <c r="C18" i="1"/>
  <c r="B18" i="1"/>
  <c r="D18" i="1"/>
  <c r="E18" i="1"/>
  <c r="C19" i="1"/>
  <c r="G18" i="1"/>
  <c r="I18" i="1"/>
  <c r="J18" i="1"/>
  <c r="H19" i="1"/>
  <c r="B19" i="1"/>
  <c r="D19" i="1"/>
  <c r="E19" i="1"/>
  <c r="C20" i="1"/>
  <c r="G19" i="1"/>
  <c r="I19" i="1"/>
  <c r="J19" i="1"/>
  <c r="H20" i="1"/>
  <c r="B20" i="1"/>
  <c r="D20" i="1"/>
  <c r="E20" i="1"/>
  <c r="C21" i="1"/>
  <c r="G20" i="1"/>
  <c r="I20" i="1"/>
  <c r="J20" i="1"/>
  <c r="H21" i="1"/>
  <c r="B21" i="1"/>
  <c r="D21" i="1"/>
  <c r="E21" i="1"/>
  <c r="C22" i="1"/>
  <c r="G21" i="1"/>
  <c r="I21" i="1"/>
  <c r="J21" i="1"/>
  <c r="H22" i="1"/>
  <c r="B22" i="1"/>
  <c r="D22" i="1"/>
  <c r="E22" i="1"/>
  <c r="C23" i="1"/>
  <c r="G22" i="1"/>
  <c r="I22" i="1"/>
  <c r="J22" i="1"/>
  <c r="H23" i="1"/>
  <c r="B23" i="1"/>
  <c r="D23" i="1"/>
  <c r="E23" i="1"/>
  <c r="C24" i="1"/>
  <c r="G23" i="1"/>
  <c r="I23" i="1"/>
  <c r="J23" i="1"/>
  <c r="H24" i="1"/>
  <c r="B24" i="1"/>
  <c r="D24" i="1"/>
  <c r="E24" i="1"/>
  <c r="C25" i="1"/>
  <c r="G24" i="1"/>
  <c r="I24" i="1"/>
  <c r="J24" i="1"/>
  <c r="H25" i="1"/>
  <c r="B25" i="1"/>
  <c r="D25" i="1"/>
  <c r="E25" i="1"/>
  <c r="C26" i="1"/>
  <c r="G25" i="1"/>
  <c r="I25" i="1"/>
  <c r="J25" i="1"/>
  <c r="H26" i="1"/>
  <c r="B26" i="1"/>
  <c r="D26" i="1"/>
  <c r="E26" i="1"/>
  <c r="C27" i="1"/>
  <c r="G26" i="1"/>
  <c r="I26" i="1"/>
  <c r="J26" i="1"/>
  <c r="H27" i="1"/>
  <c r="B27" i="1"/>
  <c r="D27" i="1"/>
  <c r="E27" i="1"/>
  <c r="C28" i="1"/>
  <c r="G27" i="1"/>
  <c r="I27" i="1"/>
  <c r="J27" i="1"/>
  <c r="H28" i="1"/>
  <c r="B28" i="1"/>
  <c r="D28" i="1"/>
  <c r="E28" i="1"/>
  <c r="C29" i="1"/>
  <c r="G28" i="1"/>
  <c r="I28" i="1"/>
  <c r="J28" i="1"/>
  <c r="H29" i="1"/>
  <c r="B29" i="1"/>
  <c r="D29" i="1"/>
  <c r="E29" i="1"/>
  <c r="C30" i="1"/>
  <c r="G29" i="1"/>
  <c r="I29" i="1"/>
  <c r="J29" i="1"/>
  <c r="H30" i="1"/>
  <c r="B30" i="1"/>
  <c r="D30" i="1"/>
  <c r="E30" i="1"/>
  <c r="C31" i="1"/>
  <c r="G30" i="1"/>
  <c r="I30" i="1"/>
  <c r="J30" i="1"/>
  <c r="H31" i="1"/>
  <c r="G31" i="1"/>
  <c r="I31" i="1"/>
  <c r="J31" i="1"/>
  <c r="H32" i="1"/>
  <c r="B31" i="1"/>
  <c r="D31" i="1"/>
  <c r="E31" i="1"/>
  <c r="C32" i="1"/>
  <c r="G32" i="1"/>
  <c r="I32" i="1"/>
  <c r="J32" i="1"/>
  <c r="J33" i="1"/>
  <c r="F40" i="1"/>
  <c r="B32" i="1"/>
  <c r="D32" i="1"/>
  <c r="E32" i="1"/>
  <c r="E33" i="1"/>
  <c r="F38" i="1"/>
  <c r="I39" i="1"/>
</calcChain>
</file>

<file path=xl/sharedStrings.xml><?xml version="1.0" encoding="utf-8"?>
<sst xmlns="http://schemas.openxmlformats.org/spreadsheetml/2006/main" count="71" uniqueCount="39">
  <si>
    <t>Jahr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</si>
  <si>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</si>
  <si>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</si>
  <si>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</si>
  <si>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</si>
  <si>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</si>
  <si>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</si>
  <si>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</si>
  <si>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</si>
  <si>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</si>
  <si>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</si>
  <si>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</si>
  <si>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</si>
  <si>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</si>
  <si>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</si>
  <si>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</si>
  <si>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</si>
  <si>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</si>
  <si>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</si>
  <si>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</si>
  <si>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</si>
  <si>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</si>
  <si>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</si>
  <si>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</si>
  <si>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</si>
  <si>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</si>
  <si>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Engergiekostensteigerung pro Jahr</t>
  </si>
  <si>
    <t>Steigerung pro Jahr</t>
  </si>
  <si>
    <t>gesamt pro Jahr</t>
  </si>
  <si>
    <t>gesamt nach 25 Jahren:</t>
  </si>
  <si>
    <t>Differenz nach 25 Jahren:</t>
  </si>
  <si>
    <t>Energiekosten pro Jahr</t>
  </si>
  <si>
    <t>Energiekosten pro Monat</t>
  </si>
  <si>
    <t>Passivhaus-Standard:</t>
  </si>
  <si>
    <t>EnEV-Standard:</t>
  </si>
  <si>
    <t>In den letzten 9 Jahren sind die Energiekosten um ca. 20 % pro Jahr gestiegen!</t>
    <phoneticPr fontId="7" type="noConversion"/>
  </si>
  <si>
    <t>EnEV-Standard über 25 Jahre</t>
    <phoneticPr fontId="7" type="noConversion"/>
  </si>
  <si>
    <t>Passivhausstandard über 25 Jahre</t>
    <phoneticPr fontId="7" type="noConversion"/>
  </si>
  <si>
    <r>
      <t>Annahme: 80 ct Heizkosten pro m</t>
    </r>
    <r>
      <rPr>
        <vertAlign val="superscript"/>
        <sz val="11"/>
        <color indexed="8"/>
        <rFont val="Calibri"/>
      </rPr>
      <t>2</t>
    </r>
    <r>
      <rPr>
        <sz val="11"/>
        <color indexed="8"/>
        <rFont val="Calibri"/>
        <family val="2"/>
      </rPr>
      <t xml:space="preserve"> im Monat beim EnEV Gebäude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</si>
</sst>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&quot;€&quot;_-;\-* #,##0\ &quot;€&quot;_-;_-* &quot;-&quot;??\ &quot;€&quot;_-;_-@_-"/>
  </numFmts>
  <fonts count="9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2"/>
    </font>
    <font>
      <b/>
      <u/>
      <sz val="11"/>
      <color indexed="8"/>
      <name val="Calibri"/>
      <family val="2"/>
    </font>
    <font>
      <b/>
      <sz val="11"/>
      <color indexed="10"/>
      <name val="Calibri"/>
      <family val="2"/>
    </font>
    <font>
      <sz val="8"/>
      <name val="Verdana"/>
    </font>
    <font>
      <vertAlign val="superscript"/>
      <sz val="11"/>
      <color indexed="8"/>
      <name val="Calibri"/>
    </font>
  </fonts>
  <fills count="1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24">
    <xf numFmtId="0" fontId="0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10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43" fontId="1" fillId="0" borderId="0" applyFont="0" applyFill="0" applyBorder="0" applyAlignment="0" applyProtection="0"/>
    <xf numFmtId="0" fontId="1" fillId="3" borderId="1" applyNumberFormat="0" applyFont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0" xfId="0" applyBorder="1"/>
    <xf numFmtId="37" fontId="1" fillId="0" borderId="0" xfId="19" applyNumberFormat="1" applyFont="1" applyBorder="1" applyAlignment="1">
      <alignment horizontal="center" vertical="center"/>
    </xf>
    <xf numFmtId="37" fontId="1" fillId="0" borderId="3" xfId="19" applyNumberFormat="1" applyFont="1" applyBorder="1" applyAlignment="1">
      <alignment horizontal="center" vertical="center"/>
    </xf>
    <xf numFmtId="0" fontId="0" fillId="0" borderId="4" xfId="0" applyBorder="1"/>
    <xf numFmtId="0" fontId="0" fillId="0" borderId="5" xfId="0" applyFill="1" applyBorder="1"/>
    <xf numFmtId="164" fontId="1" fillId="0" borderId="0" xfId="23" applyNumberFormat="1" applyFont="1" applyBorder="1"/>
    <xf numFmtId="164" fontId="3" fillId="0" borderId="0" xfId="0" applyNumberFormat="1" applyFont="1" applyBorder="1"/>
    <xf numFmtId="164" fontId="3" fillId="0" borderId="6" xfId="23" applyNumberFormat="1" applyFont="1" applyBorder="1" applyAlignment="1">
      <alignment horizontal="left"/>
    </xf>
    <xf numFmtId="0" fontId="5" fillId="0" borderId="7" xfId="0" applyFont="1" applyBorder="1"/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0" xfId="0" applyBorder="1" applyAlignment="1">
      <alignment horizontal="center"/>
    </xf>
    <xf numFmtId="0" fontId="0" fillId="0" borderId="10" xfId="0" applyBorder="1"/>
    <xf numFmtId="9" fontId="1" fillId="17" borderId="0" xfId="21" applyFont="1" applyFill="1" applyBorder="1" applyAlignment="1" applyProtection="1">
      <alignment horizontal="center"/>
      <protection locked="0"/>
    </xf>
    <xf numFmtId="9" fontId="1" fillId="0" borderId="0" xfId="21" applyFont="1" applyFill="1" applyBorder="1" applyAlignment="1">
      <alignment horizontal="center"/>
    </xf>
    <xf numFmtId="9" fontId="1" fillId="0" borderId="0" xfId="21" applyFont="1" applyBorder="1" applyAlignment="1">
      <alignment horizontal="left"/>
    </xf>
    <xf numFmtId="0" fontId="6" fillId="0" borderId="4" xfId="0" applyFont="1" applyBorder="1"/>
    <xf numFmtId="0" fontId="0" fillId="0" borderId="11" xfId="0" applyBorder="1"/>
    <xf numFmtId="0" fontId="0" fillId="0" borderId="12" xfId="0" applyBorder="1"/>
    <xf numFmtId="0" fontId="5" fillId="0" borderId="8" xfId="0" applyFont="1" applyBorder="1"/>
    <xf numFmtId="0" fontId="6" fillId="0" borderId="0" xfId="0" applyFont="1" applyBorder="1"/>
    <xf numFmtId="0" fontId="0" fillId="0" borderId="3" xfId="0" applyFill="1" applyBorder="1"/>
    <xf numFmtId="0" fontId="0" fillId="0" borderId="13" xfId="0" applyBorder="1"/>
    <xf numFmtId="37" fontId="1" fillId="17" borderId="14" xfId="19" applyNumberFormat="1" applyFont="1" applyFill="1" applyBorder="1" applyAlignment="1" applyProtection="1">
      <alignment horizontal="center" vertical="center"/>
      <protection locked="0"/>
    </xf>
    <xf numFmtId="37" fontId="1" fillId="0" borderId="14" xfId="19" applyNumberFormat="1" applyFont="1" applyFill="1" applyBorder="1" applyAlignment="1" applyProtection="1">
      <alignment horizontal="center" vertical="center"/>
    </xf>
    <xf numFmtId="37" fontId="1" fillId="0" borderId="14" xfId="19" applyNumberFormat="1" applyFont="1" applyBorder="1" applyAlignment="1">
      <alignment horizontal="center" vertical="center"/>
    </xf>
    <xf numFmtId="37" fontId="1" fillId="0" borderId="14" xfId="19" applyNumberFormat="1" applyFont="1" applyFill="1" applyBorder="1" applyAlignment="1">
      <alignment horizontal="center" vertical="center"/>
    </xf>
    <xf numFmtId="37" fontId="1" fillId="0" borderId="15" xfId="19" applyNumberFormat="1" applyFont="1" applyBorder="1" applyAlignment="1">
      <alignment horizontal="center" vertical="center"/>
    </xf>
    <xf numFmtId="0" fontId="0" fillId="0" borderId="16" xfId="0" applyBorder="1"/>
    <xf numFmtId="37" fontId="1" fillId="0" borderId="17" xfId="19" applyNumberFormat="1" applyFont="1" applyFill="1" applyBorder="1" applyAlignment="1" applyProtection="1">
      <alignment horizontal="center" vertical="center"/>
    </xf>
    <xf numFmtId="37" fontId="1" fillId="0" borderId="17" xfId="19" applyNumberFormat="1" applyFont="1" applyBorder="1" applyAlignment="1">
      <alignment horizontal="center" vertical="center"/>
    </xf>
    <xf numFmtId="37" fontId="1" fillId="0" borderId="17" xfId="19" applyNumberFormat="1" applyFont="1" applyFill="1" applyBorder="1" applyAlignment="1">
      <alignment horizontal="center" vertical="center"/>
    </xf>
    <xf numFmtId="37" fontId="1" fillId="0" borderId="18" xfId="19" applyNumberFormat="1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9" xfId="0" applyBorder="1" applyAlignment="1">
      <alignment horizontal="left"/>
    </xf>
    <xf numFmtId="0" fontId="0" fillId="0" borderId="5" xfId="0" applyBorder="1" applyAlignment="1">
      <alignment horizontal="center"/>
    </xf>
    <xf numFmtId="37" fontId="1" fillId="0" borderId="20" xfId="19" applyNumberFormat="1" applyFont="1" applyBorder="1" applyAlignment="1">
      <alignment horizontal="center" vertical="center"/>
    </xf>
    <xf numFmtId="37" fontId="1" fillId="0" borderId="21" xfId="19" applyNumberFormat="1" applyFont="1" applyBorder="1" applyAlignment="1">
      <alignment horizontal="center" vertical="center"/>
    </xf>
    <xf numFmtId="37" fontId="1" fillId="0" borderId="22" xfId="19" applyNumberFormat="1" applyFont="1" applyBorder="1" applyAlignment="1">
      <alignment horizontal="center" vertical="center"/>
    </xf>
    <xf numFmtId="0" fontId="5" fillId="0" borderId="23" xfId="0" applyFont="1" applyBorder="1"/>
    <xf numFmtId="0" fontId="0" fillId="0" borderId="24" xfId="0" applyBorder="1"/>
    <xf numFmtId="0" fontId="0" fillId="0" borderId="25" xfId="0" applyBorder="1" applyAlignment="1">
      <alignment horizontal="left"/>
    </xf>
    <xf numFmtId="0" fontId="0" fillId="0" borderId="26" xfId="0" applyBorder="1"/>
    <xf numFmtId="0" fontId="0" fillId="0" borderId="27" xfId="0" applyBorder="1"/>
    <xf numFmtId="0" fontId="0" fillId="0" borderId="28" xfId="0" applyFill="1" applyBorder="1"/>
    <xf numFmtId="37" fontId="1" fillId="0" borderId="29" xfId="19" applyNumberFormat="1" applyFont="1" applyBorder="1" applyAlignment="1">
      <alignment horizontal="center" vertical="center"/>
    </xf>
    <xf numFmtId="0" fontId="0" fillId="0" borderId="0" xfId="0" applyBorder="1" applyAlignment="1">
      <alignment horizontal="right"/>
    </xf>
    <xf numFmtId="164" fontId="1" fillId="0" borderId="0" xfId="23" applyNumberFormat="1" applyFont="1" applyBorder="1" applyAlignment="1">
      <alignment horizontal="center"/>
    </xf>
  </cellXfs>
  <cellStyles count="24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Dezimal" xfId="19" builtinId="3"/>
    <cellStyle name="Notiz" xfId="20"/>
    <cellStyle name="Prozent" xfId="21" builtinId="5"/>
    <cellStyle name="Standard" xfId="0" builtinId="0"/>
    <cellStyle name="Überschrift" xfId="22"/>
    <cellStyle name="Währung" xfId="23" builtinId="4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51568638732267"/>
          <c:y val="0.0100671140939597"/>
          <c:w val="0.853314296361103"/>
          <c:h val="0.927873622047244"/>
        </c:manualLayout>
      </c:layout>
      <c:lineChart>
        <c:grouping val="stacked"/>
        <c:varyColors val="0"/>
        <c:ser>
          <c:idx val="0"/>
          <c:order val="0"/>
          <c:spPr>
            <a:effectLst>
              <a:outerShdw blurRad="50800" dist="38100" dir="2700000" algn="tl" rotWithShape="0">
                <a:srgbClr val="000000">
                  <a:alpha val="43000"/>
                </a:srgbClr>
              </a:outerShdw>
            </a:effectLst>
          </c:spPr>
          <c:marker>
            <c:symbol val="none"/>
          </c:marker>
          <c:val>
            <c:numRef>
              <c:f>Kostenvergleich!$G$8:$G$32</c:f>
              <c:numCache>
                <c:formatCode>#,##0_);\(#,##0\)</c:formatCode>
                <c:ptCount val="25"/>
                <c:pt idx="0">
                  <c:v>18.0</c:v>
                </c:pt>
                <c:pt idx="1">
                  <c:v>19.44</c:v>
                </c:pt>
                <c:pt idx="2">
                  <c:v>20.9952</c:v>
                </c:pt>
                <c:pt idx="3">
                  <c:v>22.674816</c:v>
                </c:pt>
                <c:pt idx="4">
                  <c:v>24.48880128</c:v>
                </c:pt>
                <c:pt idx="5">
                  <c:v>26.4479053824</c:v>
                </c:pt>
                <c:pt idx="6">
                  <c:v>28.563737812992</c:v>
                </c:pt>
                <c:pt idx="7">
                  <c:v>30.84883683803136</c:v>
                </c:pt>
                <c:pt idx="8">
                  <c:v>33.31674378507386</c:v>
                </c:pt>
                <c:pt idx="9">
                  <c:v>35.98208328787977</c:v>
                </c:pt>
                <c:pt idx="10">
                  <c:v>38.86064995091016</c:v>
                </c:pt>
                <c:pt idx="11">
                  <c:v>41.96950194698297</c:v>
                </c:pt>
                <c:pt idx="12">
                  <c:v>45.32706210274161</c:v>
                </c:pt>
                <c:pt idx="13">
                  <c:v>48.95322707096094</c:v>
                </c:pt>
                <c:pt idx="14">
                  <c:v>52.86948523663782</c:v>
                </c:pt>
                <c:pt idx="15">
                  <c:v>57.09904405556885</c:v>
                </c:pt>
                <c:pt idx="16">
                  <c:v>61.66696758001436</c:v>
                </c:pt>
                <c:pt idx="17">
                  <c:v>66.60032498641551</c:v>
                </c:pt>
                <c:pt idx="18">
                  <c:v>71.92835098532874</c:v>
                </c:pt>
                <c:pt idx="19">
                  <c:v>77.68261906415504</c:v>
                </c:pt>
                <c:pt idx="20">
                  <c:v>83.89722858928745</c:v>
                </c:pt>
                <c:pt idx="21">
                  <c:v>90.60900687643046</c:v>
                </c:pt>
                <c:pt idx="22">
                  <c:v>97.8577274265449</c:v>
                </c:pt>
                <c:pt idx="23">
                  <c:v>105.6863456206685</c:v>
                </c:pt>
                <c:pt idx="24">
                  <c:v>114.141253270322</c:v>
                </c:pt>
              </c:numCache>
            </c:numRef>
          </c:val>
          <c:smooth val="0"/>
        </c:ser>
        <c:ser>
          <c:idx val="1"/>
          <c:order val="1"/>
          <c:spPr>
            <a:effectLst>
              <a:outerShdw blurRad="50800" dist="38100" dir="2700000" algn="tl" rotWithShape="0">
                <a:srgbClr val="000000">
                  <a:alpha val="43000"/>
                </a:srgbClr>
              </a:outerShdw>
            </a:effectLst>
          </c:spPr>
          <c:marker>
            <c:symbol val="none"/>
          </c:marker>
          <c:val>
            <c:numRef>
              <c:f>Kostenvergleich!$B$8:$B$32</c:f>
              <c:numCache>
                <c:formatCode>#,##0_);\(#,##0\)</c:formatCode>
                <c:ptCount val="25"/>
                <c:pt idx="0">
                  <c:v>180.0</c:v>
                </c:pt>
                <c:pt idx="1">
                  <c:v>194.4</c:v>
                </c:pt>
                <c:pt idx="2">
                  <c:v>209.952</c:v>
                </c:pt>
                <c:pt idx="3">
                  <c:v>226.74816</c:v>
                </c:pt>
                <c:pt idx="4">
                  <c:v>244.8880128</c:v>
                </c:pt>
                <c:pt idx="5">
                  <c:v>264.479053824</c:v>
                </c:pt>
                <c:pt idx="6">
                  <c:v>285.63737812992</c:v>
                </c:pt>
                <c:pt idx="7">
                  <c:v>308.4883683803136</c:v>
                </c:pt>
                <c:pt idx="8">
                  <c:v>333.1674378507387</c:v>
                </c:pt>
                <c:pt idx="9">
                  <c:v>359.8208328787978</c:v>
                </c:pt>
                <c:pt idx="10">
                  <c:v>388.6064995091017</c:v>
                </c:pt>
                <c:pt idx="11">
                  <c:v>419.6950194698298</c:v>
                </c:pt>
                <c:pt idx="12">
                  <c:v>453.2706210274162</c:v>
                </c:pt>
                <c:pt idx="13">
                  <c:v>489.5322707096095</c:v>
                </c:pt>
                <c:pt idx="14">
                  <c:v>528.6948523663783</c:v>
                </c:pt>
                <c:pt idx="15">
                  <c:v>570.9904405556885</c:v>
                </c:pt>
                <c:pt idx="16">
                  <c:v>616.6696758001436</c:v>
                </c:pt>
                <c:pt idx="17">
                  <c:v>666.0032498641552</c:v>
                </c:pt>
                <c:pt idx="18">
                  <c:v>719.2835098532876</c:v>
                </c:pt>
                <c:pt idx="19">
                  <c:v>776.8261906415506</c:v>
                </c:pt>
                <c:pt idx="20">
                  <c:v>838.9722858928748</c:v>
                </c:pt>
                <c:pt idx="21">
                  <c:v>906.0900687643048</c:v>
                </c:pt>
                <c:pt idx="22">
                  <c:v>978.5772742654491</c:v>
                </c:pt>
                <c:pt idx="23">
                  <c:v>1056.863456206685</c:v>
                </c:pt>
                <c:pt idx="24">
                  <c:v>1141.41253270322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9887624"/>
        <c:axId val="-2119884120"/>
      </c:lineChart>
      <c:catAx>
        <c:axId val="-2119887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-2119884120"/>
        <c:crosses val="autoZero"/>
        <c:auto val="1"/>
        <c:lblAlgn val="ctr"/>
        <c:lblOffset val="100"/>
        <c:noMultiLvlLbl val="0"/>
      </c:catAx>
      <c:valAx>
        <c:axId val="-2119884120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-211988762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36512</xdr:colOff>
      <xdr:row>38</xdr:row>
      <xdr:rowOff>177800</xdr:rowOff>
    </xdr:from>
    <xdr:to>
      <xdr:col>8</xdr:col>
      <xdr:colOff>17992</xdr:colOff>
      <xdr:row>39</xdr:row>
      <xdr:rowOff>107852</xdr:rowOff>
    </xdr:to>
    <xdr:cxnSp macro="">
      <xdr:nvCxnSpPr>
        <xdr:cNvPr id="6" name="Gerade Verbindung mit Pfeil 5"/>
        <xdr:cNvCxnSpPr/>
      </xdr:nvCxnSpPr>
      <xdr:spPr>
        <a:xfrm flipV="1">
          <a:off x="6869906" y="7655719"/>
          <a:ext cx="1928813" cy="11906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60325</xdr:colOff>
      <xdr:row>37</xdr:row>
      <xdr:rowOff>82550</xdr:rowOff>
    </xdr:from>
    <xdr:to>
      <xdr:col>8</xdr:col>
      <xdr:colOff>20373</xdr:colOff>
      <xdr:row>38</xdr:row>
      <xdr:rowOff>907</xdr:rowOff>
    </xdr:to>
    <xdr:cxnSp macro="">
      <xdr:nvCxnSpPr>
        <xdr:cNvPr id="10" name="Gerade Verbindung mit Pfeil 9"/>
        <xdr:cNvCxnSpPr/>
      </xdr:nvCxnSpPr>
      <xdr:spPr>
        <a:xfrm>
          <a:off x="6893719" y="7358063"/>
          <a:ext cx="1869281" cy="10715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63500</xdr:colOff>
      <xdr:row>7</xdr:row>
      <xdr:rowOff>76200</xdr:rowOff>
    </xdr:from>
    <xdr:to>
      <xdr:col>25</xdr:col>
      <xdr:colOff>660400</xdr:colOff>
      <xdr:row>42</xdr:row>
      <xdr:rowOff>0</xdr:rowOff>
    </xdr:to>
    <xdr:graphicFrame macro="">
      <xdr:nvGraphicFramePr>
        <xdr:cNvPr id="1059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76200</xdr:colOff>
      <xdr:row>0</xdr:row>
      <xdr:rowOff>50800</xdr:rowOff>
    </xdr:from>
    <xdr:to>
      <xdr:col>25</xdr:col>
      <xdr:colOff>635000</xdr:colOff>
      <xdr:row>5</xdr:row>
      <xdr:rowOff>0</xdr:rowOff>
    </xdr:to>
    <xdr:sp macro="" textlink="">
      <xdr:nvSpPr>
        <xdr:cNvPr id="8" name="Textfeld 7"/>
        <xdr:cNvSpPr txBox="1"/>
      </xdr:nvSpPr>
      <xdr:spPr>
        <a:xfrm>
          <a:off x="13233400" y="50800"/>
          <a:ext cx="12175067" cy="8805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 rtl="0">
            <a:defRPr sz="1000"/>
          </a:pPr>
          <a:r>
            <a:rPr lang="de-DE" sz="4400" b="1" i="0" u="sng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Heizkostenentwicklung </a:t>
          </a:r>
        </a:p>
      </xdr:txBody>
    </xdr:sp>
    <xdr:clientData/>
  </xdr:twoCellAnchor>
  <xdr:twoCellAnchor>
    <xdr:from>
      <xdr:col>24</xdr:col>
      <xdr:colOff>247227</xdr:colOff>
      <xdr:row>40</xdr:row>
      <xdr:rowOff>47413</xdr:rowOff>
    </xdr:from>
    <xdr:to>
      <xdr:col>25</xdr:col>
      <xdr:colOff>328506</xdr:colOff>
      <xdr:row>41</xdr:row>
      <xdr:rowOff>125307</xdr:rowOff>
    </xdr:to>
    <xdr:sp macro="" textlink="">
      <xdr:nvSpPr>
        <xdr:cNvPr id="11" name="Textfeld 10"/>
        <xdr:cNvSpPr txBox="1"/>
      </xdr:nvSpPr>
      <xdr:spPr>
        <a:xfrm>
          <a:off x="24190960" y="7498080"/>
          <a:ext cx="911013" cy="2641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de-DE" sz="14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Jahre</a:t>
          </a:r>
        </a:p>
      </xdr:txBody>
    </xdr:sp>
    <xdr:clientData/>
  </xdr:twoCellAnchor>
  <xdr:twoCellAnchor>
    <xdr:from>
      <xdr:col>11</xdr:col>
      <xdr:colOff>94826</xdr:colOff>
      <xdr:row>36</xdr:row>
      <xdr:rowOff>50800</xdr:rowOff>
    </xdr:from>
    <xdr:to>
      <xdr:col>11</xdr:col>
      <xdr:colOff>393700</xdr:colOff>
      <xdr:row>41</xdr:row>
      <xdr:rowOff>20320</xdr:rowOff>
    </xdr:to>
    <xdr:sp macro="" textlink="">
      <xdr:nvSpPr>
        <xdr:cNvPr id="12" name="Textfeld 11"/>
        <xdr:cNvSpPr txBox="1"/>
      </xdr:nvSpPr>
      <xdr:spPr>
        <a:xfrm>
          <a:off x="13213926" y="6502400"/>
          <a:ext cx="298874" cy="8839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wrap="square" rtlCol="0" anchor="t"/>
        <a:lstStyle/>
        <a:p>
          <a:pPr algn="l" rtl="0">
            <a:defRPr sz="1000"/>
          </a:pPr>
          <a:r>
            <a:rPr lang="de-DE" sz="14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€ / Monat</a:t>
          </a:r>
        </a:p>
      </xdr:txBody>
    </xdr:sp>
    <xdr:clientData/>
  </xdr:twoCellAnchor>
  <xdr:twoCellAnchor>
    <xdr:from>
      <xdr:col>20</xdr:col>
      <xdr:colOff>330200</xdr:colOff>
      <xdr:row>35</xdr:row>
      <xdr:rowOff>76200</xdr:rowOff>
    </xdr:from>
    <xdr:to>
      <xdr:col>22</xdr:col>
      <xdr:colOff>279400</xdr:colOff>
      <xdr:row>37</xdr:row>
      <xdr:rowOff>50800</xdr:rowOff>
    </xdr:to>
    <xdr:sp macro="" textlink="">
      <xdr:nvSpPr>
        <xdr:cNvPr id="14" name="Textfeld 13"/>
        <xdr:cNvSpPr txBox="1"/>
      </xdr:nvSpPr>
      <xdr:spPr>
        <a:xfrm>
          <a:off x="20878800" y="6350000"/>
          <a:ext cx="1600200" cy="330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de-DE" sz="14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Passivhausstandard</a:t>
          </a:r>
        </a:p>
      </xdr:txBody>
    </xdr:sp>
    <xdr:clientData/>
  </xdr:twoCellAnchor>
  <xdr:twoCellAnchor>
    <xdr:from>
      <xdr:col>20</xdr:col>
      <xdr:colOff>12700</xdr:colOff>
      <xdr:row>16</xdr:row>
      <xdr:rowOff>25400</xdr:rowOff>
    </xdr:from>
    <xdr:to>
      <xdr:col>21</xdr:col>
      <xdr:colOff>584200</xdr:colOff>
      <xdr:row>18</xdr:row>
      <xdr:rowOff>0</xdr:rowOff>
    </xdr:to>
    <xdr:sp macro="" textlink="">
      <xdr:nvSpPr>
        <xdr:cNvPr id="15" name="Textfeld 14"/>
        <xdr:cNvSpPr txBox="1"/>
      </xdr:nvSpPr>
      <xdr:spPr>
        <a:xfrm>
          <a:off x="20561300" y="2895600"/>
          <a:ext cx="1397000" cy="330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de-DE" sz="14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EnEV-Standard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showRuler="0" view="pageLayout" workbookViewId="0">
      <selection activeCell="B8" sqref="B8"/>
    </sheetView>
  </sheetViews>
  <sheetFormatPr baseColWidth="10" defaultRowHeight="14" x14ac:dyDescent="0"/>
  <cols>
    <col min="1" max="1" width="4.83203125" customWidth="1"/>
    <col min="2" max="2" width="26" bestFit="1" customWidth="1"/>
    <col min="3" max="3" width="21.5" style="1" bestFit="1" customWidth="1"/>
    <col min="4" max="4" width="16.6640625" customWidth="1"/>
    <col min="5" max="5" width="15.6640625" customWidth="1"/>
    <col min="6" max="6" width="5.83203125" customWidth="1"/>
    <col min="7" max="7" width="25" customWidth="1"/>
    <col min="8" max="8" width="21.5" bestFit="1" customWidth="1"/>
    <col min="9" max="9" width="20.33203125" customWidth="1"/>
    <col min="10" max="10" width="14.83203125" customWidth="1"/>
    <col min="11" max="11" width="2.33203125" style="4" hidden="1" customWidth="1"/>
    <col min="26" max="26" width="20.6640625" customWidth="1"/>
  </cols>
  <sheetData>
    <row r="1" spans="1:12">
      <c r="A1" s="12" t="s">
        <v>36</v>
      </c>
      <c r="B1" s="24"/>
      <c r="C1" s="13"/>
      <c r="D1" s="14"/>
      <c r="E1" s="14"/>
      <c r="F1" s="44" t="s">
        <v>37</v>
      </c>
      <c r="G1" s="24"/>
      <c r="H1" s="13"/>
      <c r="I1" s="14"/>
      <c r="J1" s="15"/>
      <c r="L1" s="4"/>
    </row>
    <row r="2" spans="1:12">
      <c r="A2" s="7"/>
      <c r="B2" s="4"/>
      <c r="C2" s="16"/>
      <c r="D2" s="4"/>
      <c r="E2" s="4"/>
      <c r="F2" s="45"/>
      <c r="G2" s="4"/>
      <c r="H2" s="16"/>
      <c r="I2" s="4"/>
      <c r="J2" s="17"/>
      <c r="L2" s="4"/>
    </row>
    <row r="3" spans="1:12">
      <c r="A3" s="7" t="s">
        <v>26</v>
      </c>
      <c r="B3" s="4"/>
      <c r="C3" s="4"/>
      <c r="D3" s="18">
        <v>0.08</v>
      </c>
      <c r="E3" s="4"/>
      <c r="F3" s="45" t="s">
        <v>26</v>
      </c>
      <c r="G3" s="4"/>
      <c r="H3" s="4"/>
      <c r="I3" s="19">
        <f>D3</f>
        <v>0.08</v>
      </c>
      <c r="J3" s="17"/>
      <c r="L3" s="4"/>
    </row>
    <row r="4" spans="1:12">
      <c r="A4" s="7"/>
      <c r="B4" s="4"/>
      <c r="C4" s="4"/>
      <c r="D4" s="20"/>
      <c r="E4" s="4"/>
      <c r="F4" s="45"/>
      <c r="G4" s="4"/>
      <c r="H4" s="4"/>
      <c r="I4" s="20"/>
      <c r="J4" s="17"/>
      <c r="L4" s="4"/>
    </row>
    <row r="5" spans="1:12">
      <c r="A5" s="21" t="s">
        <v>35</v>
      </c>
      <c r="B5" s="25"/>
      <c r="C5" s="4"/>
      <c r="D5" s="20"/>
      <c r="E5" s="4"/>
      <c r="F5" s="45"/>
      <c r="G5" s="4"/>
      <c r="H5" s="4"/>
      <c r="I5" s="20"/>
      <c r="J5" s="17"/>
      <c r="L5" s="4"/>
    </row>
    <row r="6" spans="1:12" ht="17" thickBot="1">
      <c r="A6" s="7"/>
      <c r="B6" s="4" t="s">
        <v>38</v>
      </c>
      <c r="C6" s="16"/>
      <c r="D6" s="4"/>
      <c r="E6" s="4"/>
      <c r="F6" s="45"/>
      <c r="G6" s="4"/>
      <c r="H6" s="16"/>
      <c r="I6" s="4"/>
      <c r="J6" s="17"/>
      <c r="L6" s="4"/>
    </row>
    <row r="7" spans="1:12" ht="15" thickBot="1">
      <c r="A7" s="39" t="s">
        <v>0</v>
      </c>
      <c r="B7" s="38" t="s">
        <v>32</v>
      </c>
      <c r="C7" s="38" t="s">
        <v>31</v>
      </c>
      <c r="D7" s="38" t="s">
        <v>27</v>
      </c>
      <c r="E7" s="40" t="s">
        <v>28</v>
      </c>
      <c r="F7" s="46" t="s">
        <v>0</v>
      </c>
      <c r="G7" s="38" t="s">
        <v>32</v>
      </c>
      <c r="H7" s="38" t="s">
        <v>31</v>
      </c>
      <c r="I7" s="38" t="s">
        <v>27</v>
      </c>
      <c r="J7" s="38" t="s">
        <v>28</v>
      </c>
      <c r="L7" s="4"/>
    </row>
    <row r="8" spans="1:12">
      <c r="A8" s="27" t="s">
        <v>1</v>
      </c>
      <c r="B8" s="28">
        <v>180</v>
      </c>
      <c r="C8" s="29">
        <f>B8*12</f>
        <v>2160</v>
      </c>
      <c r="D8" s="30">
        <f>C8*$D$3</f>
        <v>172.8</v>
      </c>
      <c r="E8" s="41">
        <f t="shared" ref="E8:E16" si="0">C8+D8</f>
        <v>2332.8000000000002</v>
      </c>
      <c r="F8" s="47" t="s">
        <v>1</v>
      </c>
      <c r="G8" s="31">
        <f>H8/12</f>
        <v>18</v>
      </c>
      <c r="H8" s="31">
        <f>C8/10</f>
        <v>216</v>
      </c>
      <c r="I8" s="30">
        <f>H8*$I$3</f>
        <v>17.28</v>
      </c>
      <c r="J8" s="32">
        <f t="shared" ref="J8:J16" si="1">H8+I8</f>
        <v>233.28</v>
      </c>
      <c r="L8" s="4"/>
    </row>
    <row r="9" spans="1:12">
      <c r="A9" s="27" t="s">
        <v>2</v>
      </c>
      <c r="B9" s="29">
        <f>C9/12</f>
        <v>194.4</v>
      </c>
      <c r="C9" s="30">
        <f>E8</f>
        <v>2332.8000000000002</v>
      </c>
      <c r="D9" s="30">
        <f t="shared" ref="D9:D32" si="2">C9*$D$3</f>
        <v>186.62400000000002</v>
      </c>
      <c r="E9" s="41">
        <f t="shared" si="0"/>
        <v>2519.424</v>
      </c>
      <c r="F9" s="47" t="s">
        <v>2</v>
      </c>
      <c r="G9" s="31">
        <f t="shared" ref="G9:G32" si="3">H9/12</f>
        <v>19.440000000000001</v>
      </c>
      <c r="H9" s="30">
        <f>J8</f>
        <v>233.28</v>
      </c>
      <c r="I9" s="30">
        <f t="shared" ref="I9:I32" si="4">H9*$I$3</f>
        <v>18.662400000000002</v>
      </c>
      <c r="J9" s="32">
        <f t="shared" si="1"/>
        <v>251.94239999999999</v>
      </c>
      <c r="L9" s="4"/>
    </row>
    <row r="10" spans="1:12">
      <c r="A10" s="27" t="s">
        <v>3</v>
      </c>
      <c r="B10" s="29">
        <f t="shared" ref="B10:B32" si="5">C10/12</f>
        <v>209.952</v>
      </c>
      <c r="C10" s="30">
        <f t="shared" ref="C10:C32" si="6">E9</f>
        <v>2519.424</v>
      </c>
      <c r="D10" s="30">
        <f t="shared" si="2"/>
        <v>201.55392000000001</v>
      </c>
      <c r="E10" s="41">
        <f t="shared" si="0"/>
        <v>2720.9779199999998</v>
      </c>
      <c r="F10" s="47" t="s">
        <v>3</v>
      </c>
      <c r="G10" s="31">
        <f t="shared" si="3"/>
        <v>20.995200000000001</v>
      </c>
      <c r="H10" s="30">
        <f t="shared" ref="H10:H32" si="7">J9</f>
        <v>251.94239999999999</v>
      </c>
      <c r="I10" s="30">
        <f t="shared" si="4"/>
        <v>20.155391999999999</v>
      </c>
      <c r="J10" s="32">
        <f t="shared" si="1"/>
        <v>272.09779199999997</v>
      </c>
      <c r="L10" s="4"/>
    </row>
    <row r="11" spans="1:12">
      <c r="A11" s="27" t="s">
        <v>4</v>
      </c>
      <c r="B11" s="29">
        <f t="shared" si="5"/>
        <v>226.74815999999998</v>
      </c>
      <c r="C11" s="30">
        <f t="shared" si="6"/>
        <v>2720.9779199999998</v>
      </c>
      <c r="D11" s="30">
        <f t="shared" si="2"/>
        <v>217.6782336</v>
      </c>
      <c r="E11" s="41">
        <f t="shared" si="0"/>
        <v>2938.6561535999999</v>
      </c>
      <c r="F11" s="47" t="s">
        <v>4</v>
      </c>
      <c r="G11" s="31">
        <f t="shared" si="3"/>
        <v>22.674815999999996</v>
      </c>
      <c r="H11" s="30">
        <f t="shared" si="7"/>
        <v>272.09779199999997</v>
      </c>
      <c r="I11" s="30">
        <f t="shared" si="4"/>
        <v>21.767823359999998</v>
      </c>
      <c r="J11" s="32">
        <f t="shared" si="1"/>
        <v>293.86561535999999</v>
      </c>
      <c r="L11" s="4"/>
    </row>
    <row r="12" spans="1:12">
      <c r="A12" s="27" t="s">
        <v>5</v>
      </c>
      <c r="B12" s="29">
        <f t="shared" si="5"/>
        <v>244.88801279999998</v>
      </c>
      <c r="C12" s="30">
        <f t="shared" si="6"/>
        <v>2938.6561535999999</v>
      </c>
      <c r="D12" s="30">
        <f t="shared" si="2"/>
        <v>235.09249228799999</v>
      </c>
      <c r="E12" s="41">
        <f t="shared" si="0"/>
        <v>3173.7486458879998</v>
      </c>
      <c r="F12" s="47" t="s">
        <v>5</v>
      </c>
      <c r="G12" s="31">
        <f t="shared" si="3"/>
        <v>24.488801280000001</v>
      </c>
      <c r="H12" s="30">
        <f t="shared" si="7"/>
        <v>293.86561535999999</v>
      </c>
      <c r="I12" s="30">
        <f t="shared" si="4"/>
        <v>23.509249228799998</v>
      </c>
      <c r="J12" s="32">
        <f t="shared" si="1"/>
        <v>317.37486458879999</v>
      </c>
      <c r="L12" s="4"/>
    </row>
    <row r="13" spans="1:12">
      <c r="A13" s="27" t="s">
        <v>6</v>
      </c>
      <c r="B13" s="29">
        <f t="shared" si="5"/>
        <v>264.479053824</v>
      </c>
      <c r="C13" s="30">
        <f t="shared" si="6"/>
        <v>3173.7486458879998</v>
      </c>
      <c r="D13" s="30">
        <f t="shared" si="2"/>
        <v>253.89989167104</v>
      </c>
      <c r="E13" s="41">
        <f t="shared" si="0"/>
        <v>3427.6485375590401</v>
      </c>
      <c r="F13" s="47" t="s">
        <v>6</v>
      </c>
      <c r="G13" s="31">
        <f t="shared" si="3"/>
        <v>26.447905382399998</v>
      </c>
      <c r="H13" s="30">
        <f t="shared" si="7"/>
        <v>317.37486458879999</v>
      </c>
      <c r="I13" s="30">
        <f t="shared" si="4"/>
        <v>25.389989167104002</v>
      </c>
      <c r="J13" s="32">
        <f t="shared" si="1"/>
        <v>342.76485375590397</v>
      </c>
      <c r="L13" s="4"/>
    </row>
    <row r="14" spans="1:12">
      <c r="A14" s="27" t="s">
        <v>7</v>
      </c>
      <c r="B14" s="29">
        <f t="shared" si="5"/>
        <v>285.63737812992002</v>
      </c>
      <c r="C14" s="30">
        <f t="shared" si="6"/>
        <v>3427.6485375590401</v>
      </c>
      <c r="D14" s="30">
        <f t="shared" si="2"/>
        <v>274.21188300472323</v>
      </c>
      <c r="E14" s="41">
        <f t="shared" si="0"/>
        <v>3701.8604205637635</v>
      </c>
      <c r="F14" s="47" t="s">
        <v>7</v>
      </c>
      <c r="G14" s="31">
        <f t="shared" si="3"/>
        <v>28.563737812991999</v>
      </c>
      <c r="H14" s="30">
        <f t="shared" si="7"/>
        <v>342.76485375590397</v>
      </c>
      <c r="I14" s="30">
        <f t="shared" si="4"/>
        <v>27.42118830047232</v>
      </c>
      <c r="J14" s="32">
        <f t="shared" si="1"/>
        <v>370.18604205637627</v>
      </c>
      <c r="L14" s="4"/>
    </row>
    <row r="15" spans="1:12">
      <c r="A15" s="27" t="s">
        <v>8</v>
      </c>
      <c r="B15" s="29">
        <f t="shared" si="5"/>
        <v>308.4883683803136</v>
      </c>
      <c r="C15" s="30">
        <f t="shared" si="6"/>
        <v>3701.8604205637635</v>
      </c>
      <c r="D15" s="30">
        <f t="shared" si="2"/>
        <v>296.14883364510109</v>
      </c>
      <c r="E15" s="41">
        <f t="shared" si="0"/>
        <v>3998.0092542088646</v>
      </c>
      <c r="F15" s="47" t="s">
        <v>8</v>
      </c>
      <c r="G15" s="31">
        <f t="shared" si="3"/>
        <v>30.848836838031357</v>
      </c>
      <c r="H15" s="30">
        <f t="shared" si="7"/>
        <v>370.18604205637627</v>
      </c>
      <c r="I15" s="30">
        <f t="shared" si="4"/>
        <v>29.614883364510103</v>
      </c>
      <c r="J15" s="32">
        <f t="shared" si="1"/>
        <v>399.80092542088636</v>
      </c>
      <c r="L15" s="4"/>
    </row>
    <row r="16" spans="1:12">
      <c r="A16" s="27" t="s">
        <v>9</v>
      </c>
      <c r="B16" s="29">
        <f t="shared" si="5"/>
        <v>333.16743785073874</v>
      </c>
      <c r="C16" s="30">
        <f t="shared" si="6"/>
        <v>3998.0092542088646</v>
      </c>
      <c r="D16" s="30">
        <f t="shared" si="2"/>
        <v>319.84074033670919</v>
      </c>
      <c r="E16" s="41">
        <f t="shared" si="0"/>
        <v>4317.8499945455742</v>
      </c>
      <c r="F16" s="47" t="s">
        <v>9</v>
      </c>
      <c r="G16" s="31">
        <f t="shared" si="3"/>
        <v>33.316743785073861</v>
      </c>
      <c r="H16" s="30">
        <f t="shared" si="7"/>
        <v>399.80092542088636</v>
      </c>
      <c r="I16" s="30">
        <f t="shared" si="4"/>
        <v>31.984074033670911</v>
      </c>
      <c r="J16" s="32">
        <f t="shared" si="1"/>
        <v>431.78499945455729</v>
      </c>
      <c r="L16" s="4"/>
    </row>
    <row r="17" spans="1:12">
      <c r="A17" s="27" t="s">
        <v>10</v>
      </c>
      <c r="B17" s="29">
        <f t="shared" si="5"/>
        <v>359.82083287879783</v>
      </c>
      <c r="C17" s="30">
        <f t="shared" si="6"/>
        <v>4317.8499945455742</v>
      </c>
      <c r="D17" s="30">
        <f t="shared" si="2"/>
        <v>345.42799956364593</v>
      </c>
      <c r="E17" s="41">
        <f t="shared" ref="E17:E32" si="8">C17+D17</f>
        <v>4663.2779941092203</v>
      </c>
      <c r="F17" s="47" t="s">
        <v>10</v>
      </c>
      <c r="G17" s="31">
        <f t="shared" si="3"/>
        <v>35.982083287879775</v>
      </c>
      <c r="H17" s="30">
        <f t="shared" si="7"/>
        <v>431.78499945455729</v>
      </c>
      <c r="I17" s="30">
        <f t="shared" si="4"/>
        <v>34.542799956364583</v>
      </c>
      <c r="J17" s="32">
        <f t="shared" ref="J17:J32" si="9">H17+I17</f>
        <v>466.3277994109219</v>
      </c>
      <c r="L17" s="4"/>
    </row>
    <row r="18" spans="1:12">
      <c r="A18" s="27" t="s">
        <v>11</v>
      </c>
      <c r="B18" s="29">
        <f t="shared" si="5"/>
        <v>388.6064995091017</v>
      </c>
      <c r="C18" s="30">
        <f t="shared" si="6"/>
        <v>4663.2779941092203</v>
      </c>
      <c r="D18" s="30">
        <f t="shared" si="2"/>
        <v>373.06223952873762</v>
      </c>
      <c r="E18" s="41">
        <f t="shared" si="8"/>
        <v>5036.3402336379577</v>
      </c>
      <c r="F18" s="47" t="s">
        <v>11</v>
      </c>
      <c r="G18" s="31">
        <f t="shared" si="3"/>
        <v>38.860649950910158</v>
      </c>
      <c r="H18" s="30">
        <f t="shared" si="7"/>
        <v>466.3277994109219</v>
      </c>
      <c r="I18" s="30">
        <f t="shared" si="4"/>
        <v>37.306223952873751</v>
      </c>
      <c r="J18" s="32">
        <f t="shared" si="9"/>
        <v>503.63402336379568</v>
      </c>
      <c r="L18" s="4"/>
    </row>
    <row r="19" spans="1:12">
      <c r="A19" s="27" t="s">
        <v>12</v>
      </c>
      <c r="B19" s="29">
        <f t="shared" si="5"/>
        <v>419.69501946982979</v>
      </c>
      <c r="C19" s="30">
        <f t="shared" si="6"/>
        <v>5036.3402336379577</v>
      </c>
      <c r="D19" s="30">
        <f t="shared" si="2"/>
        <v>402.90721869103663</v>
      </c>
      <c r="E19" s="41">
        <f t="shared" si="8"/>
        <v>5439.2474523289948</v>
      </c>
      <c r="F19" s="47" t="s">
        <v>12</v>
      </c>
      <c r="G19" s="31">
        <f t="shared" si="3"/>
        <v>41.969501946982973</v>
      </c>
      <c r="H19" s="30">
        <f t="shared" si="7"/>
        <v>503.63402336379568</v>
      </c>
      <c r="I19" s="30">
        <f t="shared" si="4"/>
        <v>40.290721869103656</v>
      </c>
      <c r="J19" s="32">
        <f t="shared" si="9"/>
        <v>543.92474523289934</v>
      </c>
      <c r="L19" s="4"/>
    </row>
    <row r="20" spans="1:12">
      <c r="A20" s="27" t="s">
        <v>13</v>
      </c>
      <c r="B20" s="29">
        <f t="shared" si="5"/>
        <v>453.27062102741621</v>
      </c>
      <c r="C20" s="30">
        <f t="shared" si="6"/>
        <v>5439.2474523289948</v>
      </c>
      <c r="D20" s="30">
        <f t="shared" si="2"/>
        <v>435.13979618631959</v>
      </c>
      <c r="E20" s="41">
        <f t="shared" si="8"/>
        <v>5874.3872485153142</v>
      </c>
      <c r="F20" s="47" t="s">
        <v>13</v>
      </c>
      <c r="G20" s="31">
        <f t="shared" si="3"/>
        <v>45.327062102741614</v>
      </c>
      <c r="H20" s="30">
        <f t="shared" si="7"/>
        <v>543.92474523289934</v>
      </c>
      <c r="I20" s="30">
        <f t="shared" si="4"/>
        <v>43.51397961863195</v>
      </c>
      <c r="J20" s="32">
        <f t="shared" si="9"/>
        <v>587.43872485153133</v>
      </c>
      <c r="L20" s="4"/>
    </row>
    <row r="21" spans="1:12">
      <c r="A21" s="27" t="s">
        <v>14</v>
      </c>
      <c r="B21" s="29">
        <f t="shared" si="5"/>
        <v>489.53227070960952</v>
      </c>
      <c r="C21" s="30">
        <f t="shared" si="6"/>
        <v>5874.3872485153142</v>
      </c>
      <c r="D21" s="30">
        <f t="shared" si="2"/>
        <v>469.95097988122512</v>
      </c>
      <c r="E21" s="41">
        <f t="shared" si="8"/>
        <v>6344.3382283965393</v>
      </c>
      <c r="F21" s="47" t="s">
        <v>14</v>
      </c>
      <c r="G21" s="31">
        <f t="shared" si="3"/>
        <v>48.953227070960942</v>
      </c>
      <c r="H21" s="30">
        <f t="shared" si="7"/>
        <v>587.43872485153133</v>
      </c>
      <c r="I21" s="30">
        <f t="shared" si="4"/>
        <v>46.995097988122509</v>
      </c>
      <c r="J21" s="32">
        <f t="shared" si="9"/>
        <v>634.43382283965389</v>
      </c>
      <c r="L21" s="4"/>
    </row>
    <row r="22" spans="1:12">
      <c r="A22" s="27" t="s">
        <v>15</v>
      </c>
      <c r="B22" s="29">
        <f t="shared" si="5"/>
        <v>528.69485236637831</v>
      </c>
      <c r="C22" s="30">
        <f t="shared" si="6"/>
        <v>6344.3382283965393</v>
      </c>
      <c r="D22" s="30">
        <f t="shared" si="2"/>
        <v>507.54705827172313</v>
      </c>
      <c r="E22" s="41">
        <f t="shared" si="8"/>
        <v>6851.8852866682628</v>
      </c>
      <c r="F22" s="47" t="s">
        <v>15</v>
      </c>
      <c r="G22" s="31">
        <f t="shared" si="3"/>
        <v>52.869485236637821</v>
      </c>
      <c r="H22" s="30">
        <f t="shared" si="7"/>
        <v>634.43382283965389</v>
      </c>
      <c r="I22" s="30">
        <f t="shared" si="4"/>
        <v>50.754705827172309</v>
      </c>
      <c r="J22" s="32">
        <f t="shared" si="9"/>
        <v>685.18852866682619</v>
      </c>
      <c r="L22" s="4"/>
    </row>
    <row r="23" spans="1:12">
      <c r="A23" s="27" t="s">
        <v>16</v>
      </c>
      <c r="B23" s="29">
        <f t="shared" si="5"/>
        <v>570.99044055568856</v>
      </c>
      <c r="C23" s="30">
        <f t="shared" si="6"/>
        <v>6851.8852866682628</v>
      </c>
      <c r="D23" s="30">
        <f t="shared" si="2"/>
        <v>548.15082293346109</v>
      </c>
      <c r="E23" s="41">
        <f t="shared" si="8"/>
        <v>7400.0361096017241</v>
      </c>
      <c r="F23" s="47" t="s">
        <v>16</v>
      </c>
      <c r="G23" s="31">
        <f t="shared" si="3"/>
        <v>57.099044055568847</v>
      </c>
      <c r="H23" s="30">
        <f t="shared" si="7"/>
        <v>685.18852866682619</v>
      </c>
      <c r="I23" s="30">
        <f t="shared" si="4"/>
        <v>54.815082293346094</v>
      </c>
      <c r="J23" s="32">
        <f t="shared" si="9"/>
        <v>740.0036109601723</v>
      </c>
      <c r="L23" s="4"/>
    </row>
    <row r="24" spans="1:12">
      <c r="A24" s="27" t="s">
        <v>17</v>
      </c>
      <c r="B24" s="29">
        <f t="shared" si="5"/>
        <v>616.66967580014364</v>
      </c>
      <c r="C24" s="30">
        <f t="shared" si="6"/>
        <v>7400.0361096017241</v>
      </c>
      <c r="D24" s="30">
        <f t="shared" si="2"/>
        <v>592.00288876813795</v>
      </c>
      <c r="E24" s="41">
        <f t="shared" si="8"/>
        <v>7992.0389983698624</v>
      </c>
      <c r="F24" s="47" t="s">
        <v>17</v>
      </c>
      <c r="G24" s="31">
        <f t="shared" si="3"/>
        <v>61.666967580014358</v>
      </c>
      <c r="H24" s="30">
        <f t="shared" si="7"/>
        <v>740.0036109601723</v>
      </c>
      <c r="I24" s="30">
        <f t="shared" si="4"/>
        <v>59.200288876813786</v>
      </c>
      <c r="J24" s="32">
        <f t="shared" si="9"/>
        <v>799.20389983698612</v>
      </c>
      <c r="L24" s="4"/>
    </row>
    <row r="25" spans="1:12">
      <c r="A25" s="27" t="s">
        <v>18</v>
      </c>
      <c r="B25" s="29">
        <f t="shared" si="5"/>
        <v>666.00324986415524</v>
      </c>
      <c r="C25" s="30">
        <f t="shared" si="6"/>
        <v>7992.0389983698624</v>
      </c>
      <c r="D25" s="30">
        <f t="shared" si="2"/>
        <v>639.36311986958901</v>
      </c>
      <c r="E25" s="41">
        <f t="shared" si="8"/>
        <v>8631.4021182394517</v>
      </c>
      <c r="F25" s="47" t="s">
        <v>18</v>
      </c>
      <c r="G25" s="31">
        <f t="shared" si="3"/>
        <v>66.600324986415515</v>
      </c>
      <c r="H25" s="30">
        <f t="shared" si="7"/>
        <v>799.20389983698612</v>
      </c>
      <c r="I25" s="30">
        <f t="shared" si="4"/>
        <v>63.936311986958891</v>
      </c>
      <c r="J25" s="32">
        <f t="shared" si="9"/>
        <v>863.14021182394504</v>
      </c>
      <c r="L25" s="4"/>
    </row>
    <row r="26" spans="1:12">
      <c r="A26" s="27" t="s">
        <v>19</v>
      </c>
      <c r="B26" s="29">
        <f t="shared" si="5"/>
        <v>719.28350985328768</v>
      </c>
      <c r="C26" s="30">
        <f t="shared" si="6"/>
        <v>8631.4021182394517</v>
      </c>
      <c r="D26" s="30">
        <f t="shared" si="2"/>
        <v>690.5121694591561</v>
      </c>
      <c r="E26" s="41">
        <f t="shared" si="8"/>
        <v>9321.914287698608</v>
      </c>
      <c r="F26" s="47" t="s">
        <v>19</v>
      </c>
      <c r="G26" s="31">
        <f t="shared" si="3"/>
        <v>71.928350985328748</v>
      </c>
      <c r="H26" s="30">
        <f t="shared" si="7"/>
        <v>863.14021182394504</v>
      </c>
      <c r="I26" s="30">
        <f t="shared" si="4"/>
        <v>69.051216945915598</v>
      </c>
      <c r="J26" s="32">
        <f t="shared" si="9"/>
        <v>932.19142876986064</v>
      </c>
      <c r="L26" s="4"/>
    </row>
    <row r="27" spans="1:12">
      <c r="A27" s="27" t="s">
        <v>20</v>
      </c>
      <c r="B27" s="29">
        <f t="shared" si="5"/>
        <v>776.82619064155062</v>
      </c>
      <c r="C27" s="30">
        <f t="shared" si="6"/>
        <v>9321.914287698608</v>
      </c>
      <c r="D27" s="30">
        <f t="shared" si="2"/>
        <v>745.75314301588867</v>
      </c>
      <c r="E27" s="41">
        <f t="shared" si="8"/>
        <v>10067.667430714497</v>
      </c>
      <c r="F27" s="47" t="s">
        <v>20</v>
      </c>
      <c r="G27" s="31">
        <f t="shared" si="3"/>
        <v>77.682619064155048</v>
      </c>
      <c r="H27" s="30">
        <f t="shared" si="7"/>
        <v>932.19142876986064</v>
      </c>
      <c r="I27" s="30">
        <f t="shared" si="4"/>
        <v>74.575314301588847</v>
      </c>
      <c r="J27" s="32">
        <f t="shared" si="9"/>
        <v>1006.7667430714495</v>
      </c>
      <c r="L27" s="4"/>
    </row>
    <row r="28" spans="1:12">
      <c r="A28" s="27" t="s">
        <v>21</v>
      </c>
      <c r="B28" s="29">
        <f t="shared" si="5"/>
        <v>838.97228589287477</v>
      </c>
      <c r="C28" s="30">
        <f t="shared" si="6"/>
        <v>10067.667430714497</v>
      </c>
      <c r="D28" s="30">
        <f t="shared" si="2"/>
        <v>805.41339445715971</v>
      </c>
      <c r="E28" s="41">
        <f t="shared" si="8"/>
        <v>10873.080825171657</v>
      </c>
      <c r="F28" s="47" t="s">
        <v>21</v>
      </c>
      <c r="G28" s="31">
        <f t="shared" si="3"/>
        <v>83.897228589287451</v>
      </c>
      <c r="H28" s="30">
        <f t="shared" si="7"/>
        <v>1006.7667430714495</v>
      </c>
      <c r="I28" s="30">
        <f t="shared" si="4"/>
        <v>80.541339445715963</v>
      </c>
      <c r="J28" s="32">
        <f t="shared" si="9"/>
        <v>1087.3080825171655</v>
      </c>
      <c r="L28" s="4"/>
    </row>
    <row r="29" spans="1:12">
      <c r="A29" s="27" t="s">
        <v>22</v>
      </c>
      <c r="B29" s="29">
        <f t="shared" si="5"/>
        <v>906.09006876430476</v>
      </c>
      <c r="C29" s="30">
        <f t="shared" si="6"/>
        <v>10873.080825171657</v>
      </c>
      <c r="D29" s="30">
        <f t="shared" si="2"/>
        <v>869.84646601373254</v>
      </c>
      <c r="E29" s="41">
        <f t="shared" si="8"/>
        <v>11742.92729118539</v>
      </c>
      <c r="F29" s="47" t="s">
        <v>22</v>
      </c>
      <c r="G29" s="31">
        <f t="shared" si="3"/>
        <v>90.609006876430456</v>
      </c>
      <c r="H29" s="30">
        <f t="shared" si="7"/>
        <v>1087.3080825171655</v>
      </c>
      <c r="I29" s="30">
        <f t="shared" si="4"/>
        <v>86.984646601373242</v>
      </c>
      <c r="J29" s="32">
        <f t="shared" si="9"/>
        <v>1174.2927291185388</v>
      </c>
      <c r="L29" s="4"/>
    </row>
    <row r="30" spans="1:12">
      <c r="A30" s="27" t="s">
        <v>23</v>
      </c>
      <c r="B30" s="29">
        <f t="shared" si="5"/>
        <v>978.57727426544909</v>
      </c>
      <c r="C30" s="30">
        <f t="shared" si="6"/>
        <v>11742.92729118539</v>
      </c>
      <c r="D30" s="30">
        <f t="shared" si="2"/>
        <v>939.4341832948312</v>
      </c>
      <c r="E30" s="41">
        <f t="shared" si="8"/>
        <v>12682.361474480222</v>
      </c>
      <c r="F30" s="47" t="s">
        <v>23</v>
      </c>
      <c r="G30" s="31">
        <f t="shared" si="3"/>
        <v>97.857727426544898</v>
      </c>
      <c r="H30" s="30">
        <f t="shared" si="7"/>
        <v>1174.2927291185388</v>
      </c>
      <c r="I30" s="30">
        <f t="shared" si="4"/>
        <v>93.943418329483109</v>
      </c>
      <c r="J30" s="32">
        <f t="shared" si="9"/>
        <v>1268.2361474480219</v>
      </c>
      <c r="L30" s="4"/>
    </row>
    <row r="31" spans="1:12">
      <c r="A31" s="27" t="s">
        <v>24</v>
      </c>
      <c r="B31" s="29">
        <f t="shared" si="5"/>
        <v>1056.8634562066852</v>
      </c>
      <c r="C31" s="30">
        <f t="shared" si="6"/>
        <v>12682.361474480222</v>
      </c>
      <c r="D31" s="30">
        <f t="shared" si="2"/>
        <v>1014.5889179584177</v>
      </c>
      <c r="E31" s="41">
        <f t="shared" si="8"/>
        <v>13696.950392438639</v>
      </c>
      <c r="F31" s="47" t="s">
        <v>24</v>
      </c>
      <c r="G31" s="31">
        <f t="shared" si="3"/>
        <v>105.68634562066849</v>
      </c>
      <c r="H31" s="30">
        <f t="shared" si="7"/>
        <v>1268.2361474480219</v>
      </c>
      <c r="I31" s="30">
        <f t="shared" si="4"/>
        <v>101.45889179584175</v>
      </c>
      <c r="J31" s="32">
        <f t="shared" si="9"/>
        <v>1369.6950392438637</v>
      </c>
      <c r="L31" s="4"/>
    </row>
    <row r="32" spans="1:12" ht="15" thickBot="1">
      <c r="A32" s="33" t="s">
        <v>25</v>
      </c>
      <c r="B32" s="34">
        <f t="shared" si="5"/>
        <v>1141.41253270322</v>
      </c>
      <c r="C32" s="35">
        <f t="shared" si="6"/>
        <v>13696.950392438639</v>
      </c>
      <c r="D32" s="35">
        <f t="shared" si="2"/>
        <v>1095.7560313950912</v>
      </c>
      <c r="E32" s="42">
        <f t="shared" si="8"/>
        <v>14792.70642383373</v>
      </c>
      <c r="F32" s="48" t="s">
        <v>25</v>
      </c>
      <c r="G32" s="36">
        <f t="shared" si="3"/>
        <v>114.14125327032197</v>
      </c>
      <c r="H32" s="35">
        <f t="shared" si="7"/>
        <v>1369.6950392438637</v>
      </c>
      <c r="I32" s="35">
        <f t="shared" si="4"/>
        <v>109.5756031395091</v>
      </c>
      <c r="J32" s="37">
        <f t="shared" si="9"/>
        <v>1479.2706423833729</v>
      </c>
      <c r="L32" s="4"/>
    </row>
    <row r="33" spans="1:12" ht="15" thickBot="1">
      <c r="A33" s="8" t="s">
        <v>29</v>
      </c>
      <c r="B33" s="26"/>
      <c r="C33" s="6"/>
      <c r="D33" s="6"/>
      <c r="E33" s="43">
        <f>SUM(E8:E32)</f>
        <v>170541.53672175534</v>
      </c>
      <c r="F33" s="49" t="s">
        <v>29</v>
      </c>
      <c r="G33" s="26"/>
      <c r="H33" s="6"/>
      <c r="I33" s="6"/>
      <c r="J33" s="50">
        <f>SUM(J8:J32)</f>
        <v>17054.153672175526</v>
      </c>
      <c r="L33" s="4"/>
    </row>
    <row r="34" spans="1:12">
      <c r="A34" s="7"/>
      <c r="B34" s="4"/>
      <c r="C34" s="5"/>
      <c r="D34" s="5"/>
      <c r="E34" s="5"/>
      <c r="F34" s="4"/>
      <c r="G34" s="4"/>
      <c r="H34" s="4"/>
      <c r="I34" s="4"/>
      <c r="J34" s="17"/>
      <c r="L34" s="4"/>
    </row>
    <row r="35" spans="1:12">
      <c r="A35" s="7"/>
      <c r="B35" s="4"/>
      <c r="C35" s="16"/>
      <c r="D35" s="4"/>
      <c r="E35" s="4"/>
      <c r="F35" s="4"/>
      <c r="G35" s="4"/>
      <c r="H35" s="4"/>
      <c r="I35" s="4"/>
      <c r="J35" s="17"/>
      <c r="L35" s="4"/>
    </row>
    <row r="36" spans="1:12">
      <c r="A36" s="7"/>
      <c r="B36" s="4"/>
      <c r="C36" s="16"/>
      <c r="D36" s="4" t="s">
        <v>30</v>
      </c>
      <c r="E36" s="4"/>
      <c r="F36" s="4"/>
      <c r="G36" s="4"/>
      <c r="H36" s="4"/>
      <c r="I36" s="4"/>
      <c r="J36" s="17"/>
      <c r="L36" s="4"/>
    </row>
    <row r="37" spans="1:12">
      <c r="A37" s="7"/>
      <c r="B37" s="4"/>
      <c r="C37" s="16"/>
      <c r="D37" s="4"/>
      <c r="E37" s="4"/>
      <c r="F37" s="4"/>
      <c r="G37" s="4"/>
      <c r="H37" s="4"/>
      <c r="I37" s="4"/>
      <c r="J37" s="17"/>
      <c r="L37" s="4"/>
    </row>
    <row r="38" spans="1:12" ht="15" thickBot="1">
      <c r="A38" s="7"/>
      <c r="B38" s="4"/>
      <c r="C38" s="16"/>
      <c r="D38" s="4"/>
      <c r="E38" s="51" t="s">
        <v>34</v>
      </c>
      <c r="F38" s="52">
        <f>E33</f>
        <v>170541.53672175534</v>
      </c>
      <c r="G38" s="52"/>
      <c r="H38" s="4"/>
      <c r="I38" s="9"/>
      <c r="J38" s="17"/>
      <c r="L38" s="4"/>
    </row>
    <row r="39" spans="1:12" ht="15" thickBot="1">
      <c r="A39" s="7"/>
      <c r="B39" s="4"/>
      <c r="C39" s="16"/>
      <c r="D39" s="4"/>
      <c r="E39" s="4"/>
      <c r="F39" s="4"/>
      <c r="G39" s="4"/>
      <c r="H39" s="4"/>
      <c r="I39" s="11">
        <f>F38-F40</f>
        <v>153487.3830495798</v>
      </c>
      <c r="J39" s="17"/>
      <c r="L39" s="4"/>
    </row>
    <row r="40" spans="1:12">
      <c r="A40" s="7"/>
      <c r="B40" s="4"/>
      <c r="C40" s="16"/>
      <c r="D40" s="4"/>
      <c r="E40" s="51" t="s">
        <v>33</v>
      </c>
      <c r="F40" s="52">
        <f>J33</f>
        <v>17054.153672175526</v>
      </c>
      <c r="G40" s="52"/>
      <c r="H40" s="4"/>
      <c r="I40" s="10"/>
      <c r="J40" s="17"/>
      <c r="L40" s="4"/>
    </row>
    <row r="41" spans="1:12">
      <c r="A41" s="7"/>
      <c r="B41" s="4"/>
      <c r="C41" s="16"/>
      <c r="D41" s="4"/>
      <c r="E41" s="4"/>
      <c r="F41" s="4"/>
      <c r="G41" s="4"/>
      <c r="H41" s="4"/>
      <c r="I41" s="4"/>
      <c r="J41" s="17"/>
      <c r="L41" s="4"/>
    </row>
    <row r="42" spans="1:12">
      <c r="A42" s="22"/>
      <c r="B42" s="2"/>
      <c r="C42" s="3"/>
      <c r="D42" s="2"/>
      <c r="E42" s="2"/>
      <c r="F42" s="2"/>
      <c r="G42" s="2"/>
      <c r="H42" s="2"/>
      <c r="I42" s="2"/>
      <c r="J42" s="23"/>
      <c r="L42" s="4"/>
    </row>
    <row r="43" spans="1:12">
      <c r="L43" s="4"/>
    </row>
  </sheetData>
  <mergeCells count="2">
    <mergeCell ref="F38:G38"/>
    <mergeCell ref="F40:G40"/>
  </mergeCells>
  <phoneticPr fontId="7" type="noConversion"/>
  <pageMargins left="1.1811023622047245" right="1.5748031496062993" top="1.1625000000000001" bottom="0.98425196850393704" header="0.74916666666666665" footer="0.51181102362204722"/>
  <pageSetup paperSize="9" scale="62" orientation="landscape"/>
  <headerFooter>
    <oddHeader>&amp;C&amp;"Calibri,Fett"&amp;22Wohnungsbau</oddHeader>
  </headerFooter>
  <colBreaks count="1" manualBreakCount="1">
    <brk id="10" max="41" man="1"/>
  </colBreaks>
  <drawing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Kostenvergleich</vt:lpstr>
    </vt:vector>
  </TitlesOfParts>
  <Company>???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stephan-pc</dc:creator>
  <cp:lastModifiedBy>Stephan Blohm</cp:lastModifiedBy>
  <cp:lastPrinted>2015-03-06T13:22:18Z</cp:lastPrinted>
  <dcterms:created xsi:type="dcterms:W3CDTF">2008-03-27T13:41:00Z</dcterms:created>
  <dcterms:modified xsi:type="dcterms:W3CDTF">2015-03-06T13:22:21Z</dcterms:modified>
</cp:coreProperties>
</file>